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2-2024 годы\10 Решение об исполнении за 2022 год\Проект решения об исполнении 2022\"/>
    </mc:Choice>
  </mc:AlternateContent>
  <bookViews>
    <workbookView xWindow="0" yWindow="0" windowWidth="28125" windowHeight="11925" tabRatio="500"/>
  </bookViews>
  <sheets>
    <sheet name="Доходы" sheetId="1" r:id="rId1"/>
  </sheets>
  <definedNames>
    <definedName name="_Date_">#REF!</definedName>
    <definedName name="_Otchet_Period_Source__AT_ObjectName">#REF!</definedName>
    <definedName name="_Period_">#REF!</definedName>
    <definedName name="а">#REF!</definedName>
    <definedName name="б">#REF!</definedName>
    <definedName name="д">#REF!</definedName>
    <definedName name="ддж">#REF!</definedName>
    <definedName name="Дох">#REF!</definedName>
    <definedName name="доходы">#REF!</definedName>
    <definedName name="_xlnm.Print_Titles" localSheetId="0">Доходы!$3:$4</definedName>
    <definedName name="Л">#REF!</definedName>
    <definedName name="_xlnm.Print_Area" localSheetId="0">Доходы!$A$1:$I$34</definedName>
    <definedName name="округ">#REF!</definedName>
    <definedName name="пррнн">#REF!</definedName>
    <definedName name="ю">#REF!</definedName>
    <definedName name="я">#REF!</definedName>
    <definedName name="яя">#REF!</definedName>
  </definedNames>
  <calcPr calcId="162913" iterate="1"/>
</workbook>
</file>

<file path=xl/calcChain.xml><?xml version="1.0" encoding="utf-8"?>
<calcChain xmlns="http://schemas.openxmlformats.org/spreadsheetml/2006/main">
  <c r="I29" i="1" l="1"/>
  <c r="G29" i="1"/>
  <c r="G28" i="1"/>
  <c r="H28" i="1" s="1"/>
  <c r="G27" i="1"/>
  <c r="H27" i="1" s="1"/>
  <c r="G26" i="1"/>
  <c r="H26" i="1" s="1"/>
  <c r="H25" i="1"/>
  <c r="G25" i="1"/>
  <c r="F24" i="1"/>
  <c r="G24" i="1" s="1"/>
  <c r="E24" i="1"/>
  <c r="D24" i="1"/>
  <c r="D23" i="1" s="1"/>
  <c r="C24" i="1"/>
  <c r="C23" i="1" s="1"/>
  <c r="E23" i="1"/>
  <c r="I22" i="1"/>
  <c r="G22" i="1"/>
  <c r="G21" i="1"/>
  <c r="I21" i="1" s="1"/>
  <c r="G20" i="1"/>
  <c r="I20" i="1" s="1"/>
  <c r="G19" i="1"/>
  <c r="I19" i="1" s="1"/>
  <c r="I18" i="1"/>
  <c r="G18" i="1"/>
  <c r="H17" i="1"/>
  <c r="F17" i="1"/>
  <c r="G17" i="1" s="1"/>
  <c r="I17" i="1" s="1"/>
  <c r="E17" i="1"/>
  <c r="D17" i="1"/>
  <c r="C17" i="1"/>
  <c r="G16" i="1"/>
  <c r="I16" i="1" s="1"/>
  <c r="G15" i="1"/>
  <c r="I15" i="1" s="1"/>
  <c r="I14" i="1"/>
  <c r="G14" i="1"/>
  <c r="G13" i="1"/>
  <c r="I13" i="1" s="1"/>
  <c r="H12" i="1"/>
  <c r="F12" i="1"/>
  <c r="G12" i="1" s="1"/>
  <c r="I12" i="1" s="1"/>
  <c r="E12" i="1"/>
  <c r="D12" i="1"/>
  <c r="C12" i="1"/>
  <c r="I11" i="1"/>
  <c r="G11" i="1"/>
  <c r="H10" i="1"/>
  <c r="F10" i="1"/>
  <c r="G10" i="1" s="1"/>
  <c r="I10" i="1" s="1"/>
  <c r="E10" i="1"/>
  <c r="D10" i="1"/>
  <c r="C10" i="1"/>
  <c r="G9" i="1"/>
  <c r="I9" i="1" s="1"/>
  <c r="H8" i="1"/>
  <c r="H7" i="1" s="1"/>
  <c r="F8" i="1"/>
  <c r="E8" i="1"/>
  <c r="E7" i="1" s="1"/>
  <c r="E5" i="1" s="1"/>
  <c r="D8" i="1"/>
  <c r="D7" i="1" s="1"/>
  <c r="D5" i="1" s="1"/>
  <c r="C8" i="1"/>
  <c r="F7" i="1"/>
  <c r="C7" i="1"/>
  <c r="I6" i="1"/>
  <c r="H24" i="1" l="1"/>
  <c r="H23" i="1" s="1"/>
  <c r="H5" i="1"/>
  <c r="C5" i="1"/>
  <c r="I24" i="1"/>
  <c r="G7" i="1"/>
  <c r="I7" i="1" s="1"/>
  <c r="F23" i="1"/>
  <c r="G23" i="1" s="1"/>
  <c r="I23" i="1" s="1"/>
  <c r="G8" i="1"/>
  <c r="I8" i="1" s="1"/>
  <c r="F5" i="1" l="1"/>
  <c r="G5" i="1" l="1"/>
  <c r="I5" i="1" l="1"/>
</calcChain>
</file>

<file path=xl/sharedStrings.xml><?xml version="1.0" encoding="utf-8"?>
<sst xmlns="http://schemas.openxmlformats.org/spreadsheetml/2006/main" count="58" uniqueCount="57">
  <si>
    <t>Сведения о внесенных изменениях в решение Думы  Белоярского района от 9.12.2021 года № 68 «О бюджете Белоярского района на 2022 год и плановый период 2023 и 2024 годов» в части доходов</t>
  </si>
  <si>
    <t>(рублей)</t>
  </si>
  <si>
    <t>Наименование показателя</t>
  </si>
  <si>
    <t>Код  доходов по бюджетной классификации</t>
  </si>
  <si>
    <t>Первоначально утвержденый план решением Думы Белоярского района от 9.12.2021 г. № 68</t>
  </si>
  <si>
    <t>Изменения, внесенные решением Думы Белоярского района от 17.02.2022 г. № 5</t>
  </si>
  <si>
    <t>Изменения, внесенные решением Думы Белоярского района от 14.09.2022 г. № 51</t>
  </si>
  <si>
    <t>Изменения, внесенные решением Думы Белоярского района от 28.12.2022 г. № 93</t>
  </si>
  <si>
    <t xml:space="preserve">Общая сумма изменений, внесенных в первоначальный утвержденный  план решениями Думы Белоярского района </t>
  </si>
  <si>
    <t>Изменения, внесенные в первоначальный план в соответствии со ст.217, 232 БК РФ и по основаниям, указанным в п. 25 решения Думы Белоярского района от 9.12.2021 г. № 68</t>
  </si>
  <si>
    <t>Уточненный план на 2022 год</t>
  </si>
  <si>
    <t>Доходы бюджета - всего</t>
  </si>
  <si>
    <t>000 0 00 00 000 00 0000 000</t>
  </si>
  <si>
    <t>в том числе:</t>
  </si>
  <si>
    <t>НАЛОГОВЫЕ И НЕНАЛОГОВЫЕ ДОХОДЫ</t>
  </si>
  <si>
    <t>000 1 00 00 000 00 0000 000</t>
  </si>
  <si>
    <t>НАЛОГИ НА ПРИБЫЛЬ, ДОХОДЫ</t>
  </si>
  <si>
    <t>Налог на доходы физических лиц</t>
  </si>
  <si>
    <t>000 1 01 02 000 01 0000 110</t>
  </si>
  <si>
    <t>НАЛОГИ НА ТОВАРЫ (РАБОТЫ, УСЛУГИ), РЕАЛИЗУЕМЫЕ НА ТЕРРИТОРИИ РОССИЙСКОЙ ФЕДЕРАЦИИ</t>
  </si>
  <si>
    <t>000 1 03 00 000 00 0000 000</t>
  </si>
  <si>
    <t>Акцизы по подакцизным товарам (продукции), производимым на территории Российской Федерации</t>
  </si>
  <si>
    <t>000 1 03 02 000 01 0000 110</t>
  </si>
  <si>
    <t>НАЛОГИ НА СОВОКУПНЫЙ ДОХОД</t>
  </si>
  <si>
    <t>000 1 05 00 000 00 0000 000</t>
  </si>
  <si>
    <t>Налог, взимаемый в связи с применением упрощенной системы налогообложения</t>
  </si>
  <si>
    <t>000 1 05 01 000 00 0000 110</t>
  </si>
  <si>
    <t>Единый налог на вмененный доход для отдельных видов деятельности</t>
  </si>
  <si>
    <t>000 1 05 02 000 02 0000 110</t>
  </si>
  <si>
    <t>Единый сельскохозяйственный налог</t>
  </si>
  <si>
    <t>000 1 05 03 000 01 0000 110</t>
  </si>
  <si>
    <t>Налог, взимаемый в связи с применением патентной системы налогообложения</t>
  </si>
  <si>
    <t>000 1 05 04 000 02 0000 110</t>
  </si>
  <si>
    <t>НАЛОГИ НА ИМУЩЕСТВО</t>
  </si>
  <si>
    <t>000 1 06 00 000 00 0000 000</t>
  </si>
  <si>
    <t>Налог на имущество физических лиц</t>
  </si>
  <si>
    <t>000 1 06 01 000 00 0000 110</t>
  </si>
  <si>
    <t>Транспортный налог</t>
  </si>
  <si>
    <t>000 1 06 04 000 00 0000 110</t>
  </si>
  <si>
    <t>Земельный налог</t>
  </si>
  <si>
    <t>000 1 06 06 000 00 0000 110</t>
  </si>
  <si>
    <t>ОСТАЛЬНЫЕ НАЛОГОВЫЕ ДОХОДЫ</t>
  </si>
  <si>
    <t>НЕНАЛОГОВЫЕ ДОХОДЫ</t>
  </si>
  <si>
    <t>БЕЗВОЗМЕЗДНЫЕ ПОСТУПЛЕНИЯ</t>
  </si>
  <si>
    <t>000 2 00 00 000 00 0000 000</t>
  </si>
  <si>
    <t>БЕЗВОЗМЕЗДНЫЕ ПОСТУПЛЕНИЯ ОТ ДРУГИХ БЮДЖЕТОВ БЮДЖЕТНОЙ СИСТЕМЫ РОССИЙСКОЙ ФЕДЕРАЦИИ</t>
  </si>
  <si>
    <t>000 2 02 00 000 00 0000 000</t>
  </si>
  <si>
    <t>Дотации бюджетам бюджетной системы Российской Федерации</t>
  </si>
  <si>
    <t>000 2 02 10 000 00 0000 150</t>
  </si>
  <si>
    <t>Субсидии бюджетам бюджетной системы Российской Федерации (межбюджетные субсидии)</t>
  </si>
  <si>
    <t>000 2 02 20 000 00 0000 150</t>
  </si>
  <si>
    <t>Субвенции бюджетам бюджетной системы Российской Федерации</t>
  </si>
  <si>
    <t>000 2 02 30 000 00 0000 150</t>
  </si>
  <si>
    <t>Иные межбюджетные трансферты</t>
  </si>
  <si>
    <t>000 2 02 40 000 00 0000 150</t>
  </si>
  <si>
    <t>ОСТАЛЬНЫЕ  БЕЗВОЗМЕЗДНЫЕ ПОСТУПЛЕНИЯ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</si>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</sst>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&quot;&quot;###\ ##0.00"/>
  </numFmts>
  <fonts count="1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499984740745262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7">
    <xf numFmtId="0" fontId="0" fillId="0" borderId="0"/>
    <xf numFmtId="0" fontId="16" fillId="0" borderId="0">
      <alignment wrapText="1"/>
    </xf>
    <xf numFmtId="0" fontId="12" fillId="0" borderId="0"/>
    <xf numFmtId="0" fontId="12" fillId="0" borderId="0"/>
    <xf numFmtId="0" fontId="12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16" fillId="0" borderId="1">
      <alignment horizontal="left" vertical="top" wrapText="1"/>
    </xf>
  </cellStyleXfs>
  <cellXfs count="28">
    <xf numFmtId="0" fontId="0" fillId="0" borderId="0" xfId="0"/>
    <xf numFmtId="0" fontId="2" fillId="2" borderId="0" xfId="1" applyFont="1" applyFill="1" applyAlignment="1">
      <alignment wrapText="1"/>
    </xf>
    <xf numFmtId="0" fontId="2" fillId="2" borderId="0" xfId="1" applyFont="1" applyFill="1">
      <alignment wrapText="1"/>
    </xf>
    <xf numFmtId="0" fontId="3" fillId="2" borderId="0" xfId="1" applyFont="1" applyFill="1">
      <alignment wrapText="1"/>
    </xf>
    <xf numFmtId="0" fontId="4" fillId="2" borderId="0" xfId="1" applyFont="1" applyFill="1">
      <alignment wrapText="1"/>
    </xf>
    <xf numFmtId="167" fontId="6" fillId="4" borderId="1" xfId="0" applyNumberFormat="1" applyFont="1" applyFill="1" applyBorder="1" applyAlignment="1">
      <alignment horizontal="left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left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7" fontId="10" fillId="4" borderId="1" xfId="0" applyNumberFormat="1" applyFont="1" applyFill="1" applyBorder="1" applyAlignment="1">
      <alignment horizontal="left" vertical="center" wrapText="1"/>
    </xf>
    <xf numFmtId="167" fontId="10" fillId="4" borderId="1" xfId="0" applyNumberFormat="1" applyFont="1" applyFill="1" applyBorder="1" applyAlignment="1">
      <alignment horizontal="left" wrapText="1"/>
    </xf>
    <xf numFmtId="167" fontId="10" fillId="4" borderId="1" xfId="0" applyNumberFormat="1" applyFont="1" applyFill="1" applyBorder="1" applyAlignment="1">
      <alignment horizontal="left" vertical="top" wrapText="1"/>
    </xf>
    <xf numFmtId="0" fontId="3" fillId="2" borderId="0" xfId="1" applyFont="1" applyFill="1" applyAlignment="1">
      <alignment wrapText="1"/>
    </xf>
    <xf numFmtId="0" fontId="11" fillId="2" borderId="2" xfId="1" applyFont="1" applyFill="1" applyBorder="1" applyAlignment="1">
      <alignment horizontal="center" wrapText="1"/>
    </xf>
    <xf numFmtId="0" fontId="1" fillId="2" borderId="0" xfId="1" applyFont="1" applyFill="1">
      <alignment wrapText="1"/>
    </xf>
    <xf numFmtId="0" fontId="3" fillId="6" borderId="0" xfId="1" applyFont="1" applyFill="1">
      <alignment wrapText="1"/>
    </xf>
    <xf numFmtId="4" fontId="7" fillId="5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4" fillId="3" borderId="1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4" fontId="10" fillId="4" borderId="1" xfId="0" applyNumberFormat="1" applyFont="1" applyFill="1" applyBorder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57">
    <cellStyle name="Normal" xfId="5"/>
    <cellStyle name="Обычный" xfId="0" builtinId="0"/>
    <cellStyle name="Обычный 10" xfId="3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2"/>
    <cellStyle name="Обычный 17" xfId="18"/>
    <cellStyle name="Обычный 18" xfId="19"/>
    <cellStyle name="Обычный 19" xfId="20"/>
    <cellStyle name="Обычный 2" xfId="11"/>
    <cellStyle name="Обычный 2 10" xfId="6"/>
    <cellStyle name="Обычный 2 11" xfId="7"/>
    <cellStyle name="Обычный 2 12" xfId="8"/>
    <cellStyle name="Обычный 2 13" xfId="21"/>
    <cellStyle name="Обычный 2 14" xfId="22"/>
    <cellStyle name="Обычный 2 15" xfId="23"/>
    <cellStyle name="Обычный 2 16" xfId="25"/>
    <cellStyle name="Обычный 2 17" xfId="27"/>
    <cellStyle name="Обычный 2 18" xfId="29"/>
    <cellStyle name="Обычный 2 19" xfId="31"/>
    <cellStyle name="Обычный 2 2" xfId="33"/>
    <cellStyle name="Обычный 2 20" xfId="24"/>
    <cellStyle name="Обычный 2 21" xfId="26"/>
    <cellStyle name="Обычный 2 22" xfId="28"/>
    <cellStyle name="Обычный 2 23" xfId="30"/>
    <cellStyle name="Обычный 2 24" xfId="32"/>
    <cellStyle name="Обычный 2 25" xfId="34"/>
    <cellStyle name="Обычный 2 26" xfId="10"/>
    <cellStyle name="Обычный 2 27" xfId="36"/>
    <cellStyle name="Обычный 2 28" xfId="38"/>
    <cellStyle name="Обычный 2 29" xfId="40"/>
    <cellStyle name="Обычный 2 3" xfId="42"/>
    <cellStyle name="Обычный 2 30" xfId="35"/>
    <cellStyle name="Обычный 2 31" xfId="9"/>
    <cellStyle name="Обычный 2 32" xfId="37"/>
    <cellStyle name="Обычный 2 33" xfId="39"/>
    <cellStyle name="Обычный 2 34" xfId="41"/>
    <cellStyle name="Обычный 2 35" xfId="43"/>
    <cellStyle name="Обычный 2 4" xfId="44"/>
    <cellStyle name="Обычный 2 5" xfId="45"/>
    <cellStyle name="Обычный 2 6" xfId="46"/>
    <cellStyle name="Обычный 2 7" xfId="47"/>
    <cellStyle name="Обычный 2 8" xfId="48"/>
    <cellStyle name="Обычный 2 9" xfId="49"/>
    <cellStyle name="Обычный 20" xfId="17"/>
    <cellStyle name="Обычный 21" xfId="1"/>
    <cellStyle name="Обычный 3" xfId="50"/>
    <cellStyle name="Обычный 4" xfId="51"/>
    <cellStyle name="Обычный 5" xfId="52"/>
    <cellStyle name="Обычный 6" xfId="53"/>
    <cellStyle name="Обычный 7" xfId="4"/>
    <cellStyle name="Обычный 8" xfId="54"/>
    <cellStyle name="Обычный 9" xfId="55"/>
    <cellStyle name="Свойства элементов измерения [печать]" xfId="5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32"/>
  <sheetViews>
    <sheetView tabSelected="1" view="pageBreakPreview" zoomScaleNormal="100" workbookViewId="0">
      <selection activeCell="G10" sqref="G10"/>
    </sheetView>
  </sheetViews>
  <sheetFormatPr defaultColWidth="8.85546875" defaultRowHeight="15.75" x14ac:dyDescent="0.25"/>
  <cols>
    <col min="1" max="1" width="37.28515625" style="3" customWidth="1"/>
    <col min="2" max="2" width="35.85546875" style="4" customWidth="1"/>
    <col min="3" max="3" width="23.28515625" style="3" customWidth="1"/>
    <col min="4" max="4" width="21.28515625" style="3" customWidth="1"/>
    <col min="5" max="5" width="22.85546875" style="3" customWidth="1"/>
    <col min="6" max="6" width="22.42578125" style="3" customWidth="1"/>
    <col min="7" max="7" width="27.7109375" style="3" customWidth="1"/>
    <col min="8" max="8" width="32.42578125" style="3" customWidth="1"/>
    <col min="9" max="9" width="21.5703125" style="3" customWidth="1"/>
    <col min="10" max="10" width="8.85546875" style="3"/>
    <col min="11" max="11" width="17.7109375" style="3" customWidth="1"/>
    <col min="12" max="1022" width="8.85546875" style="3"/>
  </cols>
  <sheetData>
    <row r="1" spans="1:1022" s="1" customFormat="1" ht="18.75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</row>
    <row r="2" spans="1:1022" s="2" customFormat="1" ht="18.75" x14ac:dyDescent="0.3">
      <c r="B2" s="4"/>
      <c r="I2" s="13" t="s">
        <v>1</v>
      </c>
    </row>
    <row r="3" spans="1:1022" ht="15" customHeight="1" x14ac:dyDescent="0.25">
      <c r="A3" s="24" t="s">
        <v>2</v>
      </c>
      <c r="B3" s="25" t="s">
        <v>3</v>
      </c>
      <c r="C3" s="26" t="s">
        <v>4</v>
      </c>
      <c r="D3" s="24" t="s">
        <v>5</v>
      </c>
      <c r="E3" s="24" t="s">
        <v>6</v>
      </c>
      <c r="F3" s="24" t="s">
        <v>7</v>
      </c>
      <c r="G3" s="27" t="s">
        <v>8</v>
      </c>
      <c r="H3" s="24" t="s">
        <v>9</v>
      </c>
      <c r="I3" s="27" t="s">
        <v>10</v>
      </c>
      <c r="J3" s="14"/>
    </row>
    <row r="4" spans="1:1022" ht="102.95" customHeight="1" x14ac:dyDescent="0.25">
      <c r="A4" s="24"/>
      <c r="B4" s="25"/>
      <c r="C4" s="26"/>
      <c r="D4" s="24"/>
      <c r="E4" s="24"/>
      <c r="F4" s="24"/>
      <c r="G4" s="27"/>
      <c r="H4" s="24"/>
      <c r="I4" s="27"/>
      <c r="J4" s="14"/>
    </row>
    <row r="5" spans="1:1022" ht="18" customHeight="1" x14ac:dyDescent="0.25">
      <c r="A5" s="5" t="s">
        <v>11</v>
      </c>
      <c r="B5" s="6" t="s">
        <v>12</v>
      </c>
      <c r="C5" s="16">
        <f>C7+C23</f>
        <v>4183499200</v>
      </c>
      <c r="D5" s="17">
        <f>D7+D23</f>
        <v>32967055.379999999</v>
      </c>
      <c r="E5" s="17">
        <f>E7+E23</f>
        <v>172300927.56</v>
      </c>
      <c r="F5" s="17">
        <f>F7+F23</f>
        <v>80505396.260000005</v>
      </c>
      <c r="G5" s="16">
        <f>F5+E5+D5</f>
        <v>285773379.19999999</v>
      </c>
      <c r="H5" s="17">
        <f>H7+H23</f>
        <v>40738299.190000072</v>
      </c>
      <c r="I5" s="16">
        <f>G5+H5+C5</f>
        <v>4510010878.3900003</v>
      </c>
    </row>
    <row r="6" spans="1:1022" x14ac:dyDescent="0.25">
      <c r="A6" s="7" t="s">
        <v>13</v>
      </c>
      <c r="B6" s="8"/>
      <c r="C6" s="18"/>
      <c r="D6" s="19"/>
      <c r="E6" s="19"/>
      <c r="F6" s="19"/>
      <c r="G6" s="20"/>
      <c r="H6" s="19"/>
      <c r="I6" s="20">
        <f t="shared" ref="I6:I29" si="0">G6+H6+C6</f>
        <v>0</v>
      </c>
    </row>
    <row r="7" spans="1:1022" ht="21" customHeight="1" x14ac:dyDescent="0.25">
      <c r="A7" s="9" t="s">
        <v>14</v>
      </c>
      <c r="B7" s="6" t="s">
        <v>15</v>
      </c>
      <c r="C7" s="16">
        <f>C8+C10+C12+C17+C21+C22</f>
        <v>761311900</v>
      </c>
      <c r="D7" s="17">
        <f>D8+D10+D12+D17+D21+D22</f>
        <v>10050026.620000001</v>
      </c>
      <c r="E7" s="17">
        <f>E8+E10+E12+E17+E21+E22</f>
        <v>32821146.210000001</v>
      </c>
      <c r="F7" s="17">
        <f>F8+F10+F12+F17+F21+F22</f>
        <v>49133622.969999999</v>
      </c>
      <c r="G7" s="16">
        <f t="shared" ref="G7:G29" si="1">F7+E7+D7</f>
        <v>92004795.800000012</v>
      </c>
      <c r="H7" s="17">
        <f>H8+H10+H12+H17+H21+H22</f>
        <v>0</v>
      </c>
      <c r="I7" s="16">
        <f t="shared" si="0"/>
        <v>853316695.79999995</v>
      </c>
    </row>
    <row r="8" spans="1:1022" ht="20.100000000000001" customHeight="1" x14ac:dyDescent="0.25">
      <c r="A8" s="10" t="s">
        <v>16</v>
      </c>
      <c r="B8" s="6" t="s">
        <v>15</v>
      </c>
      <c r="C8" s="16">
        <f>C9</f>
        <v>602460900</v>
      </c>
      <c r="D8" s="17">
        <f>D9</f>
        <v>3000000</v>
      </c>
      <c r="E8" s="17">
        <f>E9</f>
        <v>20000000</v>
      </c>
      <c r="F8" s="17">
        <f>F9</f>
        <v>23010000</v>
      </c>
      <c r="G8" s="16">
        <f t="shared" si="1"/>
        <v>46010000</v>
      </c>
      <c r="H8" s="17">
        <f>H9</f>
        <v>0</v>
      </c>
      <c r="I8" s="16">
        <f t="shared" si="0"/>
        <v>648470900</v>
      </c>
    </row>
    <row r="9" spans="1:1022" x14ac:dyDescent="0.25">
      <c r="A9" s="7" t="s">
        <v>17</v>
      </c>
      <c r="B9" s="8" t="s">
        <v>18</v>
      </c>
      <c r="C9" s="18">
        <v>602460900</v>
      </c>
      <c r="D9" s="19">
        <v>3000000</v>
      </c>
      <c r="E9" s="19">
        <v>20000000</v>
      </c>
      <c r="F9" s="19">
        <v>23010000</v>
      </c>
      <c r="G9" s="20">
        <f t="shared" si="1"/>
        <v>46010000</v>
      </c>
      <c r="H9" s="19"/>
      <c r="I9" s="20">
        <f t="shared" si="0"/>
        <v>648470900</v>
      </c>
    </row>
    <row r="10" spans="1:1022" ht="48.95" customHeight="1" x14ac:dyDescent="0.25">
      <c r="A10" s="10" t="s">
        <v>19</v>
      </c>
      <c r="B10" s="6" t="s">
        <v>20</v>
      </c>
      <c r="C10" s="16">
        <f>C11</f>
        <v>9038300</v>
      </c>
      <c r="D10" s="17">
        <f>D11</f>
        <v>0</v>
      </c>
      <c r="E10" s="17">
        <f>E11</f>
        <v>0</v>
      </c>
      <c r="F10" s="17">
        <f>F11</f>
        <v>700</v>
      </c>
      <c r="G10" s="16">
        <f t="shared" si="1"/>
        <v>700</v>
      </c>
      <c r="H10" s="17">
        <f>H11</f>
        <v>0</v>
      </c>
      <c r="I10" s="20">
        <f t="shared" si="0"/>
        <v>9039000</v>
      </c>
    </row>
    <row r="11" spans="1:1022" ht="39.75" customHeight="1" x14ac:dyDescent="0.25">
      <c r="A11" s="7" t="s">
        <v>21</v>
      </c>
      <c r="B11" s="8" t="s">
        <v>22</v>
      </c>
      <c r="C11" s="18">
        <v>9038300</v>
      </c>
      <c r="D11" s="19">
        <v>0</v>
      </c>
      <c r="E11" s="19">
        <v>0</v>
      </c>
      <c r="F11" s="19">
        <v>700</v>
      </c>
      <c r="G11" s="20">
        <f t="shared" si="1"/>
        <v>700</v>
      </c>
      <c r="H11" s="19">
        <v>0</v>
      </c>
      <c r="I11" s="20">
        <f t="shared" si="0"/>
        <v>9039000</v>
      </c>
    </row>
    <row r="12" spans="1:1022" x14ac:dyDescent="0.25">
      <c r="A12" s="10" t="s">
        <v>23</v>
      </c>
      <c r="B12" s="6" t="s">
        <v>24</v>
      </c>
      <c r="C12" s="16">
        <f>SUM(C13:C16)</f>
        <v>64260300</v>
      </c>
      <c r="D12" s="17">
        <f>SUM(D13:D16)</f>
        <v>0</v>
      </c>
      <c r="E12" s="17">
        <f>SUM(E13:E16)</f>
        <v>0</v>
      </c>
      <c r="F12" s="17">
        <f>SUM(F13:F16)</f>
        <v>940000</v>
      </c>
      <c r="G12" s="16">
        <f t="shared" si="1"/>
        <v>940000</v>
      </c>
      <c r="H12" s="17">
        <f>SUM(H13:H16)</f>
        <v>0</v>
      </c>
      <c r="I12" s="16">
        <f t="shared" si="0"/>
        <v>65200300</v>
      </c>
    </row>
    <row r="13" spans="1:1022" ht="29.25" customHeight="1" x14ac:dyDescent="0.25">
      <c r="A13" s="7" t="s">
        <v>25</v>
      </c>
      <c r="B13" s="8" t="s">
        <v>26</v>
      </c>
      <c r="C13" s="18">
        <v>60700000</v>
      </c>
      <c r="D13" s="19">
        <v>0</v>
      </c>
      <c r="E13" s="19">
        <v>0</v>
      </c>
      <c r="F13" s="19">
        <v>854000</v>
      </c>
      <c r="G13" s="20">
        <f t="shared" si="1"/>
        <v>854000</v>
      </c>
      <c r="H13" s="19"/>
      <c r="I13" s="20">
        <f t="shared" si="0"/>
        <v>61554000</v>
      </c>
    </row>
    <row r="14" spans="1:1022" ht="24" x14ac:dyDescent="0.25">
      <c r="A14" s="7" t="s">
        <v>27</v>
      </c>
      <c r="B14" s="8" t="s">
        <v>28</v>
      </c>
      <c r="C14" s="18">
        <v>0</v>
      </c>
      <c r="D14" s="19">
        <v>0</v>
      </c>
      <c r="E14" s="19">
        <v>0</v>
      </c>
      <c r="F14" s="19">
        <v>40000</v>
      </c>
      <c r="G14" s="20">
        <f t="shared" si="1"/>
        <v>40000</v>
      </c>
      <c r="H14" s="19"/>
      <c r="I14" s="20">
        <f t="shared" si="0"/>
        <v>40000</v>
      </c>
      <c r="L14" s="15"/>
    </row>
    <row r="15" spans="1:1022" x14ac:dyDescent="0.25">
      <c r="A15" s="7" t="s">
        <v>29</v>
      </c>
      <c r="B15" s="8" t="s">
        <v>30</v>
      </c>
      <c r="C15" s="18">
        <v>0</v>
      </c>
      <c r="D15" s="19">
        <v>0</v>
      </c>
      <c r="E15" s="19">
        <v>0</v>
      </c>
      <c r="F15" s="19">
        <v>0</v>
      </c>
      <c r="G15" s="20">
        <f t="shared" si="1"/>
        <v>0</v>
      </c>
      <c r="H15" s="19"/>
      <c r="I15" s="20">
        <f t="shared" si="0"/>
        <v>0</v>
      </c>
    </row>
    <row r="16" spans="1:1022" ht="24" x14ac:dyDescent="0.25">
      <c r="A16" s="7" t="s">
        <v>31</v>
      </c>
      <c r="B16" s="8" t="s">
        <v>32</v>
      </c>
      <c r="C16" s="18">
        <v>3560300</v>
      </c>
      <c r="D16" s="19">
        <v>0</v>
      </c>
      <c r="E16" s="19">
        <v>0</v>
      </c>
      <c r="F16" s="19">
        <v>46000</v>
      </c>
      <c r="G16" s="20">
        <f t="shared" si="1"/>
        <v>46000</v>
      </c>
      <c r="H16" s="19"/>
      <c r="I16" s="20">
        <f t="shared" si="0"/>
        <v>3606300</v>
      </c>
    </row>
    <row r="17" spans="1:9" x14ac:dyDescent="0.25">
      <c r="A17" s="10" t="s">
        <v>33</v>
      </c>
      <c r="B17" s="6" t="s">
        <v>34</v>
      </c>
      <c r="C17" s="16">
        <f>SUM(C18:C20)</f>
        <v>6120000</v>
      </c>
      <c r="D17" s="17">
        <f>SUM(D18:D20)</f>
        <v>0</v>
      </c>
      <c r="E17" s="17">
        <f>SUM(E18:E20)</f>
        <v>0</v>
      </c>
      <c r="F17" s="17">
        <f>SUM(F18:F20)</f>
        <v>0</v>
      </c>
      <c r="G17" s="16">
        <f t="shared" si="1"/>
        <v>0</v>
      </c>
      <c r="H17" s="17">
        <f>SUM(H18:H20)</f>
        <v>0</v>
      </c>
      <c r="I17" s="16">
        <f t="shared" si="0"/>
        <v>6120000</v>
      </c>
    </row>
    <row r="18" spans="1:9" ht="16.5" customHeight="1" x14ac:dyDescent="0.25">
      <c r="A18" s="7" t="s">
        <v>35</v>
      </c>
      <c r="B18" s="8" t="s">
        <v>36</v>
      </c>
      <c r="C18" s="18">
        <v>0</v>
      </c>
      <c r="D18" s="19">
        <v>0</v>
      </c>
      <c r="E18" s="19">
        <v>0</v>
      </c>
      <c r="F18" s="19">
        <v>0</v>
      </c>
      <c r="G18" s="20">
        <f t="shared" si="1"/>
        <v>0</v>
      </c>
      <c r="H18" s="19"/>
      <c r="I18" s="20">
        <f t="shared" si="0"/>
        <v>0</v>
      </c>
    </row>
    <row r="19" spans="1:9" ht="16.5" customHeight="1" x14ac:dyDescent="0.25">
      <c r="A19" s="7" t="s">
        <v>37</v>
      </c>
      <c r="B19" s="8" t="s">
        <v>38</v>
      </c>
      <c r="C19" s="18">
        <v>6120000</v>
      </c>
      <c r="D19" s="19">
        <v>0</v>
      </c>
      <c r="E19" s="19">
        <v>0</v>
      </c>
      <c r="F19" s="19">
        <v>0</v>
      </c>
      <c r="G19" s="20">
        <f t="shared" si="1"/>
        <v>0</v>
      </c>
      <c r="H19" s="19"/>
      <c r="I19" s="20">
        <f t="shared" si="0"/>
        <v>6120000</v>
      </c>
    </row>
    <row r="20" spans="1:9" x14ac:dyDescent="0.25">
      <c r="A20" s="7" t="s">
        <v>39</v>
      </c>
      <c r="B20" s="8" t="s">
        <v>40</v>
      </c>
      <c r="C20" s="18">
        <v>0</v>
      </c>
      <c r="D20" s="19">
        <v>0</v>
      </c>
      <c r="E20" s="19">
        <v>0</v>
      </c>
      <c r="F20" s="19">
        <v>0</v>
      </c>
      <c r="G20" s="20">
        <f t="shared" si="1"/>
        <v>0</v>
      </c>
      <c r="H20" s="19"/>
      <c r="I20" s="20">
        <f t="shared" si="0"/>
        <v>0</v>
      </c>
    </row>
    <row r="21" spans="1:9" x14ac:dyDescent="0.25">
      <c r="A21" s="11" t="s">
        <v>41</v>
      </c>
      <c r="B21" s="6"/>
      <c r="C21" s="16">
        <v>3472400</v>
      </c>
      <c r="D21" s="17">
        <v>0</v>
      </c>
      <c r="E21" s="17">
        <v>-37400</v>
      </c>
      <c r="F21" s="17">
        <v>1242600</v>
      </c>
      <c r="G21" s="16">
        <f t="shared" si="1"/>
        <v>1205200</v>
      </c>
      <c r="H21" s="17"/>
      <c r="I21" s="16">
        <f t="shared" si="0"/>
        <v>4677600</v>
      </c>
    </row>
    <row r="22" spans="1:9" ht="24" customHeight="1" x14ac:dyDescent="0.25">
      <c r="A22" s="9" t="s">
        <v>42</v>
      </c>
      <c r="B22" s="10"/>
      <c r="C22" s="16">
        <v>75960000</v>
      </c>
      <c r="D22" s="17">
        <v>7050026.6200000001</v>
      </c>
      <c r="E22" s="17">
        <v>12858546.210000001</v>
      </c>
      <c r="F22" s="17">
        <v>23940322.969999999</v>
      </c>
      <c r="G22" s="16">
        <f t="shared" si="1"/>
        <v>43848895.799999997</v>
      </c>
      <c r="H22" s="21"/>
      <c r="I22" s="16">
        <f t="shared" si="0"/>
        <v>119808895.8</v>
      </c>
    </row>
    <row r="23" spans="1:9" x14ac:dyDescent="0.25">
      <c r="A23" s="9" t="s">
        <v>43</v>
      </c>
      <c r="B23" s="6" t="s">
        <v>44</v>
      </c>
      <c r="C23" s="16">
        <f>C24+C29</f>
        <v>3422187300</v>
      </c>
      <c r="D23" s="17">
        <f>D24+D29</f>
        <v>22917028.759999998</v>
      </c>
      <c r="E23" s="17">
        <f>E24+E29</f>
        <v>139479781.34999999</v>
      </c>
      <c r="F23" s="17">
        <f>F24+F29</f>
        <v>31371773.290000007</v>
      </c>
      <c r="G23" s="16">
        <f t="shared" si="1"/>
        <v>193768583.39999998</v>
      </c>
      <c r="H23" s="17">
        <f>H24+H29</f>
        <v>40738299.190000072</v>
      </c>
      <c r="I23" s="16">
        <f t="shared" si="0"/>
        <v>3656694182.5900002</v>
      </c>
    </row>
    <row r="24" spans="1:9" ht="36" x14ac:dyDescent="0.25">
      <c r="A24" s="9" t="s">
        <v>45</v>
      </c>
      <c r="B24" s="6" t="s">
        <v>46</v>
      </c>
      <c r="C24" s="16">
        <f>C25+C26+C27+C28</f>
        <v>3422187300</v>
      </c>
      <c r="D24" s="17">
        <f>D25+D26+D27+D28</f>
        <v>3484043.58</v>
      </c>
      <c r="E24" s="17">
        <f>E25+E26+E27+E28</f>
        <v>102236643.56</v>
      </c>
      <c r="F24" s="17">
        <f>F25+F26+F27+F28</f>
        <v>68846757.960000008</v>
      </c>
      <c r="G24" s="16">
        <f t="shared" si="1"/>
        <v>174567445.10000002</v>
      </c>
      <c r="H24" s="17">
        <f>H25+H26+H27+H28</f>
        <v>40738299.190000072</v>
      </c>
      <c r="I24" s="16">
        <f t="shared" si="0"/>
        <v>3637493044.29</v>
      </c>
    </row>
    <row r="25" spans="1:9" ht="24" x14ac:dyDescent="0.25">
      <c r="A25" s="7" t="s">
        <v>47</v>
      </c>
      <c r="B25" s="8" t="s">
        <v>48</v>
      </c>
      <c r="C25" s="18">
        <v>605781800</v>
      </c>
      <c r="D25" s="19">
        <v>0</v>
      </c>
      <c r="E25" s="19">
        <v>193745600</v>
      </c>
      <c r="F25" s="19">
        <v>88369300</v>
      </c>
      <c r="G25" s="20">
        <f t="shared" si="1"/>
        <v>282114900</v>
      </c>
      <c r="H25" s="19">
        <f>I25-C25-G25</f>
        <v>8959700</v>
      </c>
      <c r="I25" s="20">
        <v>896856400</v>
      </c>
    </row>
    <row r="26" spans="1:9" ht="36" x14ac:dyDescent="0.25">
      <c r="A26" s="7" t="s">
        <v>49</v>
      </c>
      <c r="B26" s="8" t="s">
        <v>50</v>
      </c>
      <c r="C26" s="18">
        <v>1139679600</v>
      </c>
      <c r="D26" s="19">
        <v>0</v>
      </c>
      <c r="E26" s="19">
        <v>-126793744.44</v>
      </c>
      <c r="F26" s="19">
        <v>-161373236.19999999</v>
      </c>
      <c r="G26" s="20">
        <f t="shared" si="1"/>
        <v>-288166980.63999999</v>
      </c>
      <c r="H26" s="19">
        <f>I26-C26-G26</f>
        <v>-266100</v>
      </c>
      <c r="I26" s="20">
        <v>851246519.36000001</v>
      </c>
    </row>
    <row r="27" spans="1:9" ht="24" x14ac:dyDescent="0.25">
      <c r="A27" s="7" t="s">
        <v>51</v>
      </c>
      <c r="B27" s="8" t="s">
        <v>52</v>
      </c>
      <c r="C27" s="18">
        <v>1474922800</v>
      </c>
      <c r="D27" s="19">
        <v>0</v>
      </c>
      <c r="E27" s="19">
        <v>22275050</v>
      </c>
      <c r="F27" s="19">
        <v>50430320</v>
      </c>
      <c r="G27" s="20">
        <f t="shared" si="1"/>
        <v>72705370</v>
      </c>
      <c r="H27" s="19">
        <f>I27-C27-G27</f>
        <v>33759699.190000057</v>
      </c>
      <c r="I27" s="20">
        <v>1581387869.1900001</v>
      </c>
    </row>
    <row r="28" spans="1:9" ht="20.100000000000001" customHeight="1" x14ac:dyDescent="0.25">
      <c r="A28" s="7" t="s">
        <v>53</v>
      </c>
      <c r="B28" s="8" t="s">
        <v>54</v>
      </c>
      <c r="C28" s="18">
        <v>201803100</v>
      </c>
      <c r="D28" s="19">
        <v>3484043.58</v>
      </c>
      <c r="E28" s="19">
        <v>13009738</v>
      </c>
      <c r="F28" s="19">
        <v>91420374.159999996</v>
      </c>
      <c r="G28" s="20">
        <f t="shared" si="1"/>
        <v>107914155.73999999</v>
      </c>
      <c r="H28" s="19">
        <f>I28-C28-G28</f>
        <v>-1714999.9999999851</v>
      </c>
      <c r="I28" s="20">
        <v>308002255.74000001</v>
      </c>
    </row>
    <row r="29" spans="1:9" ht="23.25" customHeight="1" x14ac:dyDescent="0.25">
      <c r="A29" s="9" t="s">
        <v>55</v>
      </c>
      <c r="B29" s="6"/>
      <c r="C29" s="16">
        <v>0</v>
      </c>
      <c r="D29" s="17">
        <v>19432985.18</v>
      </c>
      <c r="E29" s="17">
        <v>37243137.789999999</v>
      </c>
      <c r="F29" s="17">
        <v>-37474984.670000002</v>
      </c>
      <c r="G29" s="16">
        <f t="shared" si="1"/>
        <v>19201138.299999997</v>
      </c>
      <c r="H29" s="17">
        <v>0</v>
      </c>
      <c r="I29" s="16">
        <f t="shared" si="0"/>
        <v>19201138.299999997</v>
      </c>
    </row>
    <row r="32" spans="1:9" ht="15" customHeight="1" x14ac:dyDescent="0.25">
      <c r="A32" s="23" t="s">
        <v>56</v>
      </c>
      <c r="B32" s="23"/>
      <c r="C32" s="23"/>
      <c r="D32" s="23"/>
      <c r="E32" s="23"/>
      <c r="F32" s="23"/>
      <c r="G32" s="23"/>
      <c r="H32" s="23"/>
      <c r="I32" s="23"/>
    </row>
  </sheetData>
  <mergeCells count="11">
    <mergeCell ref="A1:I1"/>
    <mergeCell ref="A32:I3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23611111111111099" right="0.23611111111111099" top="0.74791666666666701" bottom="0.74791666666666701" header="0.51180555555555496" footer="0.51180555555555496"/>
  <pageSetup paperSize="9" scale="56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Тарасова Виктория Викторовна</cp:lastModifiedBy>
  <cp:revision>5</cp:revision>
  <cp:lastPrinted>2023-04-10T08:47:47Z</cp:lastPrinted>
  <dcterms:created xsi:type="dcterms:W3CDTF">1999-06-18T11:49:00Z</dcterms:created>
  <dcterms:modified xsi:type="dcterms:W3CDTF">2023-04-10T13:23:56Z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3ECB00CE29E742B9A3C506E149F5765F</vt:lpwstr>
  </property>
  <property fmtid="{D5CDD505-2E9C-101B-9397-08002B2CF9AE}" pid="9" name="KSOProductBuildVer">
    <vt:lpwstr>1049-11.2.0.11516</vt:lpwstr>
  </property>
</Properties>
</file>